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9972" activeTab="0"/>
  </bookViews>
  <sheets>
    <sheet name="pl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<sst xmlns="http://schemas.openxmlformats.org/spreadsheetml/2006/main" count="24" uniqueCount="24">
  <si>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ESTIMATIVA DA </t>
  </si>
  <si>
    <t>PLR DE 2013</t>
  </si>
  <si>
    <t>Estimativa lucro do Banco 2013</t>
  </si>
  <si>
    <t>LUCRO P/ DISTRUIÇÃO</t>
  </si>
  <si>
    <t>DIVISÃO</t>
  </si>
  <si>
    <t>40% linear</t>
  </si>
  <si>
    <t>FOLHA DO BANCO</t>
  </si>
  <si>
    <t>Multiplicador</t>
  </si>
  <si>
    <t>60% PROPORCIONAL</t>
  </si>
  <si>
    <t>Total p/ distribuir</t>
  </si>
  <si>
    <t>SALÁRIO BRUTO</t>
  </si>
  <si>
    <t>Empregados:</t>
  </si>
  <si>
    <t>40% Linear         →</t>
  </si>
  <si>
    <t>PROPORCIONALIDADE</t>
  </si>
  <si>
    <t>TOTAL PLR 2013</t>
  </si>
  <si>
    <t>DIGITE SEU SALARIO BRUTO AQUI</t>
  </si>
  <si>
    <t>ADIANTAMENTO 2013</t>
  </si>
  <si>
    <t>PLR proporcional/salário</t>
  </si>
  <si>
    <t>salário bruto</t>
  </si>
  <si>
    <t>* DIGITE SEU SALÁRIO BRUTO</t>
  </si>
  <si>
    <r>
      <t xml:space="preserve">SALDO  PLR 2013 </t>
    </r>
    <r>
      <rPr>
        <b/>
        <sz val="10"/>
        <color indexed="10"/>
        <rFont val="Calibri"/>
        <family val="2"/>
      </rPr>
      <t>→</t>
    </r>
  </si>
  <si>
    <t>* salário bruto(- reembolso saúde-Basa)</t>
  </si>
  <si>
    <t>Obs.: falta deduzir o valor do Imposto de Renda P/ UM VALOR ACIMA DE R$6.000,00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</si>
  <si>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Lucida Sans"/>
        <family val="2"/>
      </rPr>
      <t>15.329.750,00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</si>
</sst>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000_);_(* \(#,##0.00000\);_(* &quot;-&quot;??_);_(@_)"/>
    <numFmt numFmtId="173" formatCode="_(* #,##0_);_(* \(#,##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0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Symbol"/>
      <family val="1"/>
    </font>
    <font>
      <b/>
      <sz val="12"/>
      <color indexed="8"/>
      <name val="Lucid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Symbol"/>
      <family val="1"/>
    </font>
    <font>
      <b/>
      <sz val="12"/>
      <color rgb="FF000000"/>
      <name val="Lucida San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43" fontId="2" fillId="0" borderId="0" xfId="51" applyNumberFormat="1" applyFont="1" applyAlignment="1">
      <alignment/>
    </xf>
    <xf numFmtId="0" fontId="0" fillId="0" borderId="11" xfId="0" applyBorder="1" applyAlignment="1">
      <alignment/>
    </xf>
    <xf numFmtId="43" fontId="2" fillId="33" borderId="11" xfId="51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43" fontId="2" fillId="34" borderId="11" xfId="51" applyNumberFormat="1" applyFont="1" applyFill="1" applyBorder="1" applyAlignment="1">
      <alignment/>
    </xf>
    <xf numFmtId="43" fontId="3" fillId="35" borderId="11" xfId="51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43" fontId="2" fillId="36" borderId="11" xfId="51" applyNumberFormat="1" applyFont="1" applyFill="1" applyBorder="1" applyAlignment="1">
      <alignment/>
    </xf>
    <xf numFmtId="172" fontId="2" fillId="33" borderId="11" xfId="51" applyNumberFormat="1" applyFont="1" applyFill="1" applyBorder="1" applyAlignment="1">
      <alignment/>
    </xf>
    <xf numFmtId="43" fontId="2" fillId="34" borderId="0" xfId="51" applyNumberFormat="1" applyFont="1" applyFill="1" applyAlignment="1">
      <alignment horizontal="center"/>
    </xf>
    <xf numFmtId="0" fontId="0" fillId="36" borderId="11" xfId="0" applyFill="1" applyBorder="1" applyAlignment="1">
      <alignment/>
    </xf>
    <xf numFmtId="43" fontId="2" fillId="34" borderId="11" xfId="0" applyNumberFormat="1" applyFont="1" applyFill="1" applyBorder="1" applyAlignment="1">
      <alignment/>
    </xf>
    <xf numFmtId="43" fontId="3" fillId="34" borderId="11" xfId="0" applyNumberFormat="1" applyFont="1" applyFill="1" applyBorder="1" applyAlignment="1">
      <alignment/>
    </xf>
    <xf numFmtId="43" fontId="2" fillId="34" borderId="0" xfId="0" applyNumberFormat="1" applyFont="1" applyFill="1" applyAlignment="1">
      <alignment horizontal="center"/>
    </xf>
    <xf numFmtId="0" fontId="2" fillId="34" borderId="11" xfId="0" applyFont="1" applyFill="1" applyBorder="1" applyAlignment="1">
      <alignment horizontal="right"/>
    </xf>
    <xf numFmtId="173" fontId="4" fillId="37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3" fontId="4" fillId="37" borderId="11" xfId="51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43" fontId="5" fillId="33" borderId="13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3" fontId="2" fillId="33" borderId="0" xfId="0" applyNumberFormat="1" applyFont="1" applyFill="1" applyAlignment="1">
      <alignment/>
    </xf>
    <xf numFmtId="43" fontId="6" fillId="35" borderId="0" xfId="0" applyNumberFormat="1" applyFont="1" applyFill="1" applyAlignment="1">
      <alignment/>
    </xf>
    <xf numFmtId="43" fontId="5" fillId="33" borderId="0" xfId="51" applyNumberFormat="1" applyFont="1" applyFill="1" applyAlignment="1">
      <alignment/>
    </xf>
    <xf numFmtId="0" fontId="6" fillId="0" borderId="0" xfId="0" applyFont="1" applyAlignment="1">
      <alignment/>
    </xf>
    <xf numFmtId="2" fontId="45" fillId="0" borderId="0" xfId="0" applyNumberFormat="1" applyFont="1" applyAlignment="1">
      <alignment/>
    </xf>
    <xf numFmtId="43" fontId="5" fillId="33" borderId="11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0" fontId="46" fillId="0" borderId="0" xfId="0" applyFont="1" applyAlignment="1">
      <alignment horizontal="justify"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 horizontal="justify"/>
    </xf>
    <xf numFmtId="171" fontId="0" fillId="39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1628775</xdr:colOff>
      <xdr:row>8</xdr:row>
      <xdr:rowOff>219075</xdr:rowOff>
    </xdr:from>
    <xdr:to>
      <xdr:col>5</xdr:col>
      <xdr:colOff>171450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6886575" y="2181225"/>
          <a:ext cx="13620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78" zoomScaleNormal="78" zoomScalePageLayoutView="0" workbookViewId="0" topLeftCell="A1">
      <pane xSplit="1" ySplit="4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1" sqref="H11"/>
    </sheetView>
  </sheetViews>
  <sheetFormatPr defaultColWidth="9.140625" defaultRowHeight="15"/>
  <cols>
    <col min="1" max="1" width="37.57421875" style="0" customWidth="1"/>
    <col min="2" max="2" width="23.140625" style="0" customWidth="1"/>
    <col min="3" max="3" width="18.140625" style="0" customWidth="1"/>
    <col min="4" max="4" width="24.57421875" style="0" customWidth="1"/>
    <col min="5" max="5" width="20.28125" style="0" customWidth="1"/>
    <col min="6" max="6" width="15.7109375" style="0" hidden="1" customWidth="1"/>
    <col min="7" max="7" width="17.7109375" style="0" customWidth="1"/>
  </cols>
  <sheetData>
    <row r="1" ht="14.25">
      <c r="B1" s="1"/>
    </row>
    <row r="3" spans="2:3" ht="14.25">
      <c r="B3" s="2" t="s">
        <v>0</v>
      </c>
      <c r="C3" s="3" t="s">
        <v>1</v>
      </c>
    </row>
    <row r="4" spans="1:5" ht="22.5" customHeight="1">
      <c r="A4" s="4" t="s">
        <v>2</v>
      </c>
      <c r="B4" s="5">
        <v>182500000</v>
      </c>
      <c r="C4" s="4"/>
      <c r="D4" s="6"/>
      <c r="E4" s="6"/>
    </row>
    <row r="5" spans="1:6" ht="21" customHeight="1">
      <c r="A5" s="4" t="s">
        <v>3</v>
      </c>
      <c r="B5" s="7">
        <v>15329750</v>
      </c>
      <c r="C5" s="8" t="s">
        <v>4</v>
      </c>
      <c r="D5" s="9"/>
      <c r="E5" s="9"/>
      <c r="F5" s="10"/>
    </row>
    <row r="6" spans="1:6" ht="22.5" customHeight="1">
      <c r="A6" s="4" t="s">
        <v>5</v>
      </c>
      <c r="B6" s="11">
        <f>B5*0.4</f>
        <v>6131900</v>
      </c>
      <c r="C6" s="12">
        <f>B6/C9</f>
        <v>1976.75693101225</v>
      </c>
      <c r="D6" s="13" t="s">
        <v>6</v>
      </c>
      <c r="E6" s="13" t="s">
        <v>7</v>
      </c>
      <c r="F6" s="10"/>
    </row>
    <row r="7" spans="1:8" ht="19.5" customHeight="1">
      <c r="A7" s="14" t="s">
        <v>8</v>
      </c>
      <c r="B7" s="11">
        <f>B5*0.6</f>
        <v>9197850</v>
      </c>
      <c r="C7" s="12">
        <f>B7*E7</f>
        <v>5477847.677268428</v>
      </c>
      <c r="D7" s="15">
        <v>15444103.16</v>
      </c>
      <c r="E7" s="16">
        <f>B7/D7</f>
        <v>0.5955574049662071</v>
      </c>
      <c r="F7" s="17"/>
      <c r="G7" s="3"/>
      <c r="H7" s="3"/>
    </row>
    <row r="8" spans="1:8" ht="25.5" customHeight="1">
      <c r="A8" s="18" t="s">
        <v>9</v>
      </c>
      <c r="B8" s="19">
        <f>B6+B7</f>
        <v>15329750</v>
      </c>
      <c r="C8" s="20"/>
      <c r="D8" s="14" t="s">
        <v>10</v>
      </c>
      <c r="E8" s="9"/>
      <c r="F8" s="21"/>
      <c r="G8" s="3"/>
      <c r="H8" s="3"/>
    </row>
    <row r="9" spans="1:8" ht="23.25" customHeight="1">
      <c r="A9" s="6"/>
      <c r="B9" s="22" t="s">
        <v>11</v>
      </c>
      <c r="C9" s="23">
        <v>3102</v>
      </c>
      <c r="D9" s="7">
        <f>4684.13-291.97</f>
        <v>4392.16</v>
      </c>
      <c r="E9" s="9"/>
      <c r="F9" s="21"/>
      <c r="G9" s="3"/>
      <c r="H9" s="3"/>
    </row>
    <row r="10" spans="1:6" ht="21.75" customHeight="1">
      <c r="A10" s="6"/>
      <c r="B10" s="24" t="s">
        <v>12</v>
      </c>
      <c r="C10" s="25">
        <f>C6</f>
        <v>1976.75693101225</v>
      </c>
      <c r="D10" s="26"/>
      <c r="E10" s="9"/>
      <c r="F10" s="10"/>
    </row>
    <row r="11" spans="1:6" ht="19.5" customHeight="1">
      <c r="A11" s="6"/>
      <c r="B11" s="24" t="s">
        <v>13</v>
      </c>
      <c r="C11" s="25">
        <f>D11</f>
        <v>2615.783411796376</v>
      </c>
      <c r="D11" s="7">
        <f>D9*E7</f>
        <v>2615.783411796376</v>
      </c>
      <c r="E11" s="9"/>
      <c r="F11" s="10"/>
    </row>
    <row r="12" spans="2:6" ht="26.25" customHeight="1" thickBot="1">
      <c r="B12" s="27" t="s">
        <v>14</v>
      </c>
      <c r="C12" s="28">
        <f>C10+C11</f>
        <v>4592.5403428086265</v>
      </c>
      <c r="D12" s="10"/>
      <c r="E12" s="10"/>
      <c r="F12" s="29" t="s">
        <v>15</v>
      </c>
    </row>
    <row r="13" spans="1:7" ht="27" customHeight="1">
      <c r="A13" s="30" t="s">
        <v>16</v>
      </c>
      <c r="B13" s="31">
        <f>500</f>
        <v>500</v>
      </c>
      <c r="C13" s="32">
        <v>500</v>
      </c>
      <c r="D13" s="7" t="s">
        <v>17</v>
      </c>
      <c r="F13" s="33" t="s">
        <v>18</v>
      </c>
      <c r="G13" s="3" t="s">
        <v>19</v>
      </c>
    </row>
    <row r="14" spans="2:4" ht="21">
      <c r="B14" s="34" t="s">
        <v>20</v>
      </c>
      <c r="C14" s="35">
        <f>C12-C13</f>
        <v>4092.5403428086265</v>
      </c>
      <c r="D14" s="36">
        <f>ROUND(C12/D9,6)</f>
        <v>1.045622</v>
      </c>
    </row>
    <row r="15" spans="2:3" ht="14.25">
      <c r="B15" t="s">
        <v>21</v>
      </c>
      <c r="C15" s="1"/>
    </row>
    <row r="16" spans="3:4" ht="14.25">
      <c r="C16" s="1"/>
      <c r="D16" s="1"/>
    </row>
    <row r="17" ht="14.25">
      <c r="B17" s="3" t="s">
        <v>22</v>
      </c>
    </row>
    <row r="22" spans="4:7" ht="15">
      <c r="D22" s="37" t="s">
        <v>23</v>
      </c>
      <c r="E22" s="39">
        <v>9854823.2</v>
      </c>
      <c r="G22" s="41">
        <f>(E22/D7)*D9</f>
        <v>2802.62050943928</v>
      </c>
    </row>
    <row r="23" spans="5:7" ht="14.25">
      <c r="E23" s="40">
        <v>5474926.8</v>
      </c>
      <c r="G23" s="41">
        <f>E23/C9</f>
        <v>1764.9667311411993</v>
      </c>
    </row>
    <row r="24" spans="5:7" ht="14.25">
      <c r="E24" s="38">
        <f>E22+E23</f>
        <v>15329750</v>
      </c>
      <c r="G24" s="41">
        <f>G22+G23</f>
        <v>4567.587240580479</v>
      </c>
    </row>
    <row r="25" ht="14.25">
      <c r="G25" s="41">
        <f>G24-500</f>
        <v>4067.5872405804794</v>
      </c>
    </row>
    <row r="26" ht="14.25">
      <c r="G26" s="41">
        <f>G25-C14</f>
        <v>-24.953102228147145</v>
      </c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comunica1</cp:lastModifiedBy>
  <dcterms:created xsi:type="dcterms:W3CDTF">2014-02-14T15:47:34Z</dcterms:created>
  <dcterms:modified xsi:type="dcterms:W3CDTF">2014-02-18T15:39:07Z</dcterms:modified>
  <cp:category/>
  <cp:version/>
  <cp:contentType/>
  <cp:contentStatus/>
</cp:coreProperties>
</file>